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NorthLane Pty Ltd Dropbox\162 Etheridge SC\001 QRA 2025\Contract Administration\ESC2026-01X Package 8\"/>
    </mc:Choice>
  </mc:AlternateContent>
  <xr:revisionPtr revIDLastSave="0" documentId="13_ncr:1_{8F6EA24E-DC09-4342-A1D0-4EDCAB300744}" xr6:coauthVersionLast="47" xr6:coauthVersionMax="47" xr10:uidLastSave="{00000000-0000-0000-0000-000000000000}"/>
  <bookViews>
    <workbookView xWindow="-120" yWindow="-120" windowWidth="38640" windowHeight="21120" xr2:uid="{BB43B984-0127-45E0-B52E-5736C455D963}"/>
  </bookViews>
  <sheets>
    <sheet name="Sheet1" sheetId="1" r:id="rId1"/>
  </sheets>
  <definedNames>
    <definedName name="_xlnm.Print_Area" localSheetId="0">Sheet1!$A$1:$G$63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 l="1"/>
  <c r="G40" i="1" s="1"/>
  <c r="B21" i="1"/>
  <c r="B20" i="1"/>
  <c r="B19" i="1"/>
  <c r="B18" i="1"/>
  <c r="B17" i="1"/>
  <c r="B16" i="1"/>
  <c r="B15" i="1"/>
  <c r="B14" i="1"/>
  <c r="B13" i="1"/>
  <c r="B12" i="1"/>
  <c r="G106" i="1"/>
  <c r="B11" i="1"/>
  <c r="B10" i="1"/>
  <c r="B9" i="1"/>
  <c r="G124" i="1"/>
  <c r="G123" i="1"/>
  <c r="G122" i="1"/>
  <c r="G121" i="1"/>
  <c r="G118" i="1"/>
  <c r="G117" i="1"/>
  <c r="G116" i="1"/>
  <c r="G113" i="1"/>
  <c r="G112" i="1"/>
  <c r="G111" i="1"/>
  <c r="G110" i="1"/>
  <c r="G109" i="1"/>
  <c r="G103" i="1"/>
  <c r="G102" i="1"/>
  <c r="G101" i="1"/>
  <c r="G100" i="1"/>
  <c r="G99" i="1"/>
  <c r="G98" i="1"/>
  <c r="G97" i="1"/>
  <c r="G96" i="1"/>
  <c r="G93" i="1"/>
  <c r="G92" i="1"/>
  <c r="G91" i="1"/>
  <c r="G88" i="1"/>
  <c r="G87" i="1"/>
  <c r="G86" i="1"/>
  <c r="G85" i="1"/>
  <c r="G82" i="1"/>
  <c r="G81" i="1"/>
  <c r="G80" i="1"/>
  <c r="G77" i="1"/>
  <c r="G76" i="1"/>
  <c r="G75" i="1"/>
  <c r="G74" i="1"/>
  <c r="G73" i="1"/>
  <c r="G72" i="1"/>
  <c r="G71" i="1"/>
  <c r="G68" i="1"/>
  <c r="G67" i="1"/>
  <c r="G66" i="1"/>
  <c r="G65" i="1"/>
  <c r="G45" i="1"/>
  <c r="G44" i="1"/>
  <c r="G43" i="1"/>
  <c r="G41" i="1"/>
  <c r="G39" i="1"/>
  <c r="G62" i="1"/>
  <c r="G61" i="1"/>
  <c r="G60" i="1"/>
  <c r="G59" i="1"/>
  <c r="G58" i="1"/>
  <c r="G57" i="1"/>
  <c r="G56" i="1"/>
  <c r="E42" i="1" l="1"/>
  <c r="G42" i="1" s="1"/>
  <c r="G46" i="1" s="1"/>
  <c r="G107" i="1"/>
  <c r="G18" i="1" s="1"/>
  <c r="G125" i="1"/>
  <c r="G21" i="1" s="1"/>
  <c r="G119" i="1"/>
  <c r="G20" i="1" s="1"/>
  <c r="G114" i="1"/>
  <c r="G19" i="1" s="1"/>
  <c r="G104" i="1"/>
  <c r="G17" i="1" s="1"/>
  <c r="G94" i="1"/>
  <c r="G16" i="1" s="1"/>
  <c r="G89" i="1"/>
  <c r="G15" i="1" s="1"/>
  <c r="G83" i="1"/>
  <c r="G14" i="1" s="1"/>
  <c r="G78" i="1"/>
  <c r="G13" i="1" s="1"/>
  <c r="G69" i="1"/>
  <c r="G12" i="1" s="1"/>
  <c r="G63" i="1"/>
  <c r="G11" i="1" s="1"/>
  <c r="G49" i="1" l="1"/>
  <c r="G50" i="1"/>
  <c r="G51" i="1"/>
  <c r="G52" i="1"/>
  <c r="G53" i="1"/>
  <c r="G36" i="1" l="1"/>
  <c r="G35" i="1"/>
  <c r="G34" i="1"/>
  <c r="G54" i="1" l="1"/>
  <c r="G10" i="1" s="1"/>
  <c r="G9" i="1" l="1"/>
  <c r="B8" i="1"/>
  <c r="A8" i="1" l="1"/>
  <c r="G33" i="1"/>
  <c r="G32" i="1"/>
  <c r="G31" i="1"/>
  <c r="G30" i="1"/>
  <c r="G29" i="1"/>
  <c r="G37" i="1" l="1"/>
  <c r="G8" i="1" s="1"/>
  <c r="G22" i="1" s="1"/>
  <c r="G23" i="1" l="1"/>
  <c r="G24" i="1" s="1"/>
</calcChain>
</file>

<file path=xl/sharedStrings.xml><?xml version="1.0" encoding="utf-8"?>
<sst xmlns="http://schemas.openxmlformats.org/spreadsheetml/2006/main" count="354" uniqueCount="155">
  <si>
    <t>Item</t>
  </si>
  <si>
    <t>Description</t>
  </si>
  <si>
    <t>Unit</t>
  </si>
  <si>
    <t>Qty</t>
  </si>
  <si>
    <t>Rate</t>
  </si>
  <si>
    <t>A1</t>
  </si>
  <si>
    <t>A2</t>
  </si>
  <si>
    <t>Lump</t>
  </si>
  <si>
    <t>Amount (ex GST)</t>
  </si>
  <si>
    <t>Develop environmental management plan</t>
  </si>
  <si>
    <t>Implement environmental management plan</t>
  </si>
  <si>
    <t>Develop traffic management plan</t>
  </si>
  <si>
    <t>Implement traffic management plan</t>
  </si>
  <si>
    <t>A3</t>
  </si>
  <si>
    <t>A4</t>
  </si>
  <si>
    <t>A5</t>
  </si>
  <si>
    <t>Sub-Total</t>
  </si>
  <si>
    <t>B5</t>
  </si>
  <si>
    <t>A</t>
  </si>
  <si>
    <t>B</t>
  </si>
  <si>
    <t>GST</t>
  </si>
  <si>
    <t>m</t>
  </si>
  <si>
    <t>m3</t>
  </si>
  <si>
    <t>PRELIMINARIES</t>
  </si>
  <si>
    <t>A6</t>
  </si>
  <si>
    <t>C</t>
  </si>
  <si>
    <t>Pit</t>
  </si>
  <si>
    <t>A7</t>
  </si>
  <si>
    <t>lump</t>
  </si>
  <si>
    <t>A8</t>
  </si>
  <si>
    <t>Compaction testing in accordance with the specification</t>
  </si>
  <si>
    <t>Mobilisation and Demobilisation</t>
  </si>
  <si>
    <t>Gravel stockpiling including all methods/treatments required to achieve specified material type</t>
  </si>
  <si>
    <t>B7</t>
  </si>
  <si>
    <t>Bulk Excavate - remove to _____ pit</t>
  </si>
  <si>
    <t>each</t>
  </si>
  <si>
    <t>Gravel Resheet 100mm</t>
  </si>
  <si>
    <t>Gravel Resheet 150mm</t>
  </si>
  <si>
    <t>Heavy Formation Grade (No gravel)</t>
  </si>
  <si>
    <t>Heavy Formation Grade (50mm gravel)</t>
  </si>
  <si>
    <t>Heavy Formation Grade (75mm gravel)</t>
  </si>
  <si>
    <t>Medium Formation Grade</t>
  </si>
  <si>
    <t>Bulk Fill</t>
  </si>
  <si>
    <t>C1</t>
  </si>
  <si>
    <t>C2</t>
  </si>
  <si>
    <t>C3</t>
  </si>
  <si>
    <t>C4</t>
  </si>
  <si>
    <t>C5</t>
  </si>
  <si>
    <t>D</t>
  </si>
  <si>
    <t>D1</t>
  </si>
  <si>
    <t>D2</t>
  </si>
  <si>
    <t>D3</t>
  </si>
  <si>
    <t>D4</t>
  </si>
  <si>
    <t>D5</t>
  </si>
  <si>
    <t>D6</t>
  </si>
  <si>
    <t>D7</t>
  </si>
  <si>
    <t>PROVISIONAL ITEMS (IF ORDERED)</t>
  </si>
  <si>
    <r>
      <t>Mobilisation and Demobilisation of Crusher + Screen</t>
    </r>
    <r>
      <rPr>
        <i/>
        <sz val="11"/>
        <color theme="1"/>
        <rFont val="Calibri"/>
        <family val="2"/>
        <scheme val="minor"/>
      </rPr>
      <t xml:space="preserve"> (provisional if ordered)</t>
    </r>
  </si>
  <si>
    <r>
      <t xml:space="preserve">Mobilisation and Demobilisation of Screen only </t>
    </r>
    <r>
      <rPr>
        <i/>
        <sz val="11"/>
        <color theme="1"/>
        <rFont val="Calibri"/>
        <family val="2"/>
        <scheme val="minor"/>
      </rPr>
      <t>(provisional if ordered)</t>
    </r>
  </si>
  <si>
    <r>
      <t>Gravel pit rehabilitation - Dozer</t>
    </r>
    <r>
      <rPr>
        <i/>
        <sz val="11"/>
        <color theme="1"/>
        <rFont val="Calibri"/>
        <family val="2"/>
        <scheme val="minor"/>
      </rPr>
      <t xml:space="preserve"> (provisional if ordered)</t>
    </r>
  </si>
  <si>
    <t>hours</t>
  </si>
  <si>
    <r>
      <t>Gravel pit rehabilitation - Grader</t>
    </r>
    <r>
      <rPr>
        <i/>
        <sz val="11"/>
        <color theme="1"/>
        <rFont val="Calibri"/>
        <family val="2"/>
        <scheme val="minor"/>
      </rPr>
      <t xml:space="preserve"> (provisional if ordered)</t>
    </r>
  </si>
  <si>
    <r>
      <t>Gravel pit rehabilitation - Water Truck</t>
    </r>
    <r>
      <rPr>
        <i/>
        <sz val="11"/>
        <color theme="1"/>
        <rFont val="Calibri"/>
        <family val="2"/>
        <scheme val="minor"/>
      </rPr>
      <t xml:space="preserve"> (provisional if ordered)</t>
    </r>
  </si>
  <si>
    <r>
      <t xml:space="preserve">Borrow pit material - Crushing and screening </t>
    </r>
    <r>
      <rPr>
        <i/>
        <sz val="11"/>
        <color theme="1"/>
        <rFont val="Calibri"/>
        <family val="2"/>
        <scheme val="minor"/>
      </rPr>
      <t>(provisional if ordered)</t>
    </r>
    <r>
      <rPr>
        <sz val="11"/>
        <color theme="1"/>
        <rFont val="Calibri"/>
        <family val="2"/>
        <scheme val="minor"/>
      </rPr>
      <t xml:space="preserve"> (tight qty.)</t>
    </r>
  </si>
  <si>
    <r>
      <t>Borrow pit material - Screening only</t>
    </r>
    <r>
      <rPr>
        <i/>
        <sz val="11"/>
        <color theme="1"/>
        <rFont val="Calibri"/>
        <family val="2"/>
        <scheme val="minor"/>
      </rPr>
      <t xml:space="preserve"> (provisional if ordered)</t>
    </r>
    <r>
      <rPr>
        <sz val="11"/>
        <color theme="1"/>
        <rFont val="Calibri"/>
        <family val="2"/>
        <scheme val="minor"/>
      </rPr>
      <t xml:space="preserve"> (tight qty.)</t>
    </r>
  </si>
  <si>
    <t>Material resource testing in accordance with the specification (per gravel pit)</t>
  </si>
  <si>
    <t>LS</t>
  </si>
  <si>
    <t>Note:</t>
  </si>
  <si>
    <t>Basis for Payment</t>
  </si>
  <si>
    <t>Lump Sum</t>
  </si>
  <si>
    <t>RO</t>
  </si>
  <si>
    <t>Rate Only</t>
  </si>
  <si>
    <t>CONTRACT SUM EX GST</t>
  </si>
  <si>
    <t>CONTRACT SUM INCL GST</t>
  </si>
  <si>
    <t>Basis</t>
  </si>
  <si>
    <t>Note: The Principal gives no warranty and makes no representation as to the completeness or accuracy of this schedule. It is the Respondents responsibility to review the scope such that the pricing provided reflects the extent of works required or implied to complete the works. If the submitted schedule omits an item which should have been included, the item shall be deemed to have been allowed for in other items.</t>
  </si>
  <si>
    <t xml:space="preserve">SEPARABLE PORTION 1 </t>
  </si>
  <si>
    <t xml:space="preserve">SEPARABLE PORTION 2 </t>
  </si>
  <si>
    <t xml:space="preserve">2025 DRFA AGATE CREEK GEMFIELDS ROAD </t>
  </si>
  <si>
    <t xml:space="preserve">2025 DRFA AGATE CREEK ROAD </t>
  </si>
  <si>
    <t xml:space="preserve">2025 DRFA GILBERTON STATION ROAD </t>
  </si>
  <si>
    <t xml:space="preserve">2025 DRFA IONA ROAD </t>
  </si>
  <si>
    <t xml:space="preserve">2025 DRFA OLD ROBINHOOD ROAD </t>
  </si>
  <si>
    <t xml:space="preserve">2025 DRFA ORTONA ROAD </t>
  </si>
  <si>
    <t xml:space="preserve">2025 DRFA PERRYVALE ROAD </t>
  </si>
  <si>
    <t xml:space="preserve">2025 DRFA RUNGULLA ROAD </t>
  </si>
  <si>
    <t xml:space="preserve">2025 DRFA SIX MILE ROAD </t>
  </si>
  <si>
    <t>E</t>
  </si>
  <si>
    <t>F</t>
  </si>
  <si>
    <t>G</t>
  </si>
  <si>
    <t>H</t>
  </si>
  <si>
    <t>I</t>
  </si>
  <si>
    <t>J</t>
  </si>
  <si>
    <t>K</t>
  </si>
  <si>
    <t>L</t>
  </si>
  <si>
    <t>M</t>
  </si>
  <si>
    <t xml:space="preserve">PACKAGE 8 </t>
  </si>
  <si>
    <t>2025 DRFA RESTORATION WORKS</t>
  </si>
  <si>
    <t xml:space="preserve">SCHEDULE K1 - PRICE SCHEDULE </t>
  </si>
  <si>
    <t>Bulk Excavate - remove to nominated gravel pit</t>
  </si>
  <si>
    <t xml:space="preserve">Bulk Fill - Imported </t>
  </si>
  <si>
    <t xml:space="preserve">2025 DRFA ORTONA STATION ROAD </t>
  </si>
  <si>
    <t xml:space="preserve">2025 DRFA COBBOLD GORGE ROAD (CH. 43,265 - 81,830) </t>
  </si>
  <si>
    <t xml:space="preserve">2025 DRFA GILBERTON ROAD (CH. 30,450 - 44820) </t>
  </si>
  <si>
    <t xml:space="preserve">Rock Protection </t>
  </si>
  <si>
    <t>B1</t>
  </si>
  <si>
    <t>B2</t>
  </si>
  <si>
    <t>B3</t>
  </si>
  <si>
    <t>B4</t>
  </si>
  <si>
    <t>B6</t>
  </si>
  <si>
    <t>E1</t>
  </si>
  <si>
    <t>E2</t>
  </si>
  <si>
    <t>E3</t>
  </si>
  <si>
    <t>E4</t>
  </si>
  <si>
    <t>F1</t>
  </si>
  <si>
    <t>F2</t>
  </si>
  <si>
    <t>F3</t>
  </si>
  <si>
    <t>F4</t>
  </si>
  <si>
    <t>F5</t>
  </si>
  <si>
    <t>F6</t>
  </si>
  <si>
    <t>F7</t>
  </si>
  <si>
    <t>G1</t>
  </si>
  <si>
    <t>G2</t>
  </si>
  <si>
    <t>G3</t>
  </si>
  <si>
    <t>H1</t>
  </si>
  <si>
    <t>H2</t>
  </si>
  <si>
    <t>H3</t>
  </si>
  <si>
    <t>H4</t>
  </si>
  <si>
    <t>I1</t>
  </si>
  <si>
    <t>I2</t>
  </si>
  <si>
    <t>I3</t>
  </si>
  <si>
    <t xml:space="preserve">I </t>
  </si>
  <si>
    <t>J1</t>
  </si>
  <si>
    <t>J2</t>
  </si>
  <si>
    <t>J3</t>
  </si>
  <si>
    <t>J4</t>
  </si>
  <si>
    <t>J5</t>
  </si>
  <si>
    <t>J6</t>
  </si>
  <si>
    <t>J7</t>
  </si>
  <si>
    <t>J8</t>
  </si>
  <si>
    <t>K1</t>
  </si>
  <si>
    <t>L1</t>
  </si>
  <si>
    <t>L2</t>
  </si>
  <si>
    <t>L3</t>
  </si>
  <si>
    <t>L4</t>
  </si>
  <si>
    <t>L5</t>
  </si>
  <si>
    <t>M1</t>
  </si>
  <si>
    <t>M2</t>
  </si>
  <si>
    <t>M3</t>
  </si>
  <si>
    <t>N1</t>
  </si>
  <si>
    <t>N2</t>
  </si>
  <si>
    <t>N3</t>
  </si>
  <si>
    <t>N4</t>
  </si>
  <si>
    <t>N</t>
  </si>
  <si>
    <r>
      <t>TENDER NO.</t>
    </r>
    <r>
      <rPr>
        <b/>
        <sz val="14"/>
        <rFont val="Calibri"/>
        <family val="2"/>
        <scheme val="minor"/>
      </rPr>
      <t xml:space="preserve"> ESC2026-018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</si>
</sst>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b/>
      <sz val="14"/>
      <name val="Calibri"/>
      <family val="2"/>
      <scheme val="minor"/>
    </font>
    <font>
      <b/>
      <sz val="22"/>
      <color theme="8" tint="-0.499984740745262"/>
      <name val="Calibri"/>
      <family val="2"/>
      <scheme val="minor"/>
    </font>
    <font>
      <sz val="8"/>
      <name val="Calibri"/>
      <family val="2"/>
      <scheme val="minor"/>
    </font>
    <font>
      <sz val="11"/>
      <name val="Calibri"/>
      <family val="2"/>
      <scheme val="minor"/>
    </font>
    <font>
      <i/>
      <sz val="11"/>
      <color theme="1"/>
      <name val="Calibri"/>
      <family val="2"/>
      <scheme val="minor"/>
    </font>
    <font>
      <b/>
      <sz val="11"/>
      <color rgb="FFFF0000"/>
      <name val="Calibri"/>
      <family val="2"/>
      <scheme val="minor"/>
    </font>
    <font>
      <b/>
      <u/>
      <sz val="11"/>
      <color rgb="FFFF0000"/>
      <name val="Calibri"/>
      <family val="2"/>
      <scheme val="minor"/>
    </font>
    <font>
      <b/>
      <u/>
      <sz val="11"/>
      <color theme="0"/>
      <name val="Calibri"/>
      <family val="2"/>
      <scheme val="minor"/>
    </font>
  </fonts>
  <fills count="3">
    <fill>
      <patternFill patternType="none"/>
    </fill>
    <fill>
      <patternFill patternType="gray125"/>
    </fill>
    <fill>
      <patternFill patternType="solid">
        <fgColor theme="4"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auto="1"/>
      </left>
      <right/>
      <top style="thin">
        <color indexed="64"/>
      </top>
      <bottom style="thin">
        <color auto="1"/>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44" fontId="0" fillId="0" borderId="1" xfId="1" applyFont="1" applyBorder="1"/>
    <xf numFmtId="44" fontId="0" fillId="0" borderId="3" xfId="1" applyFont="1" applyBorder="1"/>
    <xf numFmtId="44" fontId="2" fillId="0" borderId="6" xfId="1" applyFont="1" applyBorder="1"/>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13" xfId="0" applyBorder="1" applyAlignment="1">
      <alignment horizontal="center"/>
    </xf>
    <xf numFmtId="44" fontId="2" fillId="0" borderId="15" xfId="0" applyNumberFormat="1" applyFont="1" applyBorder="1"/>
    <xf numFmtId="0" fontId="2" fillId="0" borderId="2" xfId="0" applyFont="1" applyBorder="1" applyAlignment="1">
      <alignment horizontal="center"/>
    </xf>
    <xf numFmtId="0" fontId="2" fillId="0" borderId="0" xfId="0" applyFont="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4" fillId="0" borderId="0" xfId="0" applyFont="1" applyAlignment="1">
      <alignment horizontal="left"/>
    </xf>
    <xf numFmtId="0" fontId="0" fillId="0" borderId="13" xfId="0" applyBorder="1" applyAlignment="1">
      <alignment wrapText="1"/>
    </xf>
    <xf numFmtId="0" fontId="0" fillId="0" borderId="1" xfId="0" applyBorder="1" applyAlignment="1">
      <alignment wrapText="1"/>
    </xf>
    <xf numFmtId="0" fontId="8" fillId="0" borderId="1" xfId="0" applyFont="1" applyBorder="1" applyAlignment="1">
      <alignment horizontal="center"/>
    </xf>
    <xf numFmtId="0" fontId="8" fillId="0" borderId="1" xfId="0" applyFont="1" applyBorder="1" applyAlignment="1">
      <alignment horizontal="left" vertical="center" wrapText="1"/>
    </xf>
    <xf numFmtId="0" fontId="2" fillId="0" borderId="19" xfId="0" applyFont="1" applyBorder="1" applyAlignment="1">
      <alignment horizontal="center"/>
    </xf>
    <xf numFmtId="0" fontId="0" fillId="0" borderId="3" xfId="0" applyBorder="1"/>
    <xf numFmtId="0" fontId="2" fillId="0" borderId="4" xfId="0" applyFont="1" applyBorder="1" applyAlignment="1">
      <alignment horizontal="center"/>
    </xf>
    <xf numFmtId="0" fontId="0" fillId="0" borderId="6" xfId="0" applyBorder="1"/>
    <xf numFmtId="0" fontId="0" fillId="0" borderId="13" xfId="0" applyBorder="1" applyAlignment="1">
      <alignment horizont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44" fontId="2" fillId="0" borderId="18" xfId="0" applyNumberFormat="1" applyFont="1" applyBorder="1"/>
    <xf numFmtId="0" fontId="11" fillId="0" borderId="21" xfId="0" applyFont="1" applyBorder="1" applyAlignment="1">
      <alignment horizontal="left"/>
    </xf>
    <xf numFmtId="0" fontId="11" fillId="0" borderId="12" xfId="0" applyFont="1" applyBorder="1" applyAlignment="1">
      <alignment horizontal="left"/>
    </xf>
    <xf numFmtId="0" fontId="2" fillId="0" borderId="22" xfId="0" applyFont="1" applyBorder="1" applyAlignment="1">
      <alignment horizontal="left"/>
    </xf>
    <xf numFmtId="0" fontId="2" fillId="0" borderId="20" xfId="0" applyFont="1" applyBorder="1" applyAlignment="1">
      <alignment horizontal="left"/>
    </xf>
    <xf numFmtId="0" fontId="2" fillId="0" borderId="16" xfId="0" applyFont="1"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2" fillId="0" borderId="17"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4" xfId="0" applyFont="1" applyBorder="1" applyAlignment="1">
      <alignment horizontal="right"/>
    </xf>
    <xf numFmtId="0" fontId="2" fillId="0" borderId="5" xfId="0" applyFont="1" applyBorder="1" applyAlignment="1">
      <alignment horizontal="right"/>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6" fillId="0" borderId="0" xfId="0" applyFont="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18" xfId="0" applyFont="1" applyBorder="1" applyAlignment="1">
      <alignment horizontal="right"/>
    </xf>
    <xf numFmtId="0" fontId="2" fillId="0" borderId="7" xfId="0" applyFont="1" applyBorder="1" applyAlignment="1">
      <alignment horizontal="right"/>
    </xf>
    <xf numFmtId="0" fontId="2" fillId="0" borderId="8" xfId="0" applyFont="1" applyBorder="1" applyAlignment="1">
      <alignment horizontal="right"/>
    </xf>
    <xf numFmtId="0" fontId="2" fillId="0" borderId="9" xfId="0" applyFont="1" applyBorder="1" applyAlignment="1">
      <alignment horizontal="right"/>
    </xf>
    <xf numFmtId="0" fontId="10" fillId="0" borderId="0" xfId="0" applyFont="1" applyAlignment="1">
      <alignment horizontal="left" vertical="top" wrapText="1"/>
    </xf>
    <xf numFmtId="0" fontId="12" fillId="2" borderId="23" xfId="0" applyFont="1" applyFill="1" applyBorder="1" applyAlignment="1">
      <alignment horizontal="center"/>
    </xf>
    <xf numFmtId="0" fontId="12" fillId="2" borderId="16" xfId="0" applyFont="1" applyFill="1" applyBorder="1" applyAlignment="1">
      <alignment horizontal="center"/>
    </xf>
    <xf numFmtId="0" fontId="12" fillId="2" borderId="24"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E0CA-3B91-420F-B0D4-E2A31EEF3ABC}">
  <sheetPr>
    <pageSetUpPr fitToPage="1"/>
  </sheetPr>
  <dimension ref="A1:G130"/>
  <sheetViews>
    <sheetView tabSelected="1" topLeftCell="A6" zoomScale="85" zoomScaleNormal="85" workbookViewId="0">
      <selection activeCell="N22" sqref="N22"/>
    </sheetView>
  </sheetViews>
  <sheetFormatPr defaultRowHeight="15" x14ac:dyDescent="0.25"/>
  <cols>
    <col min="1" max="1" width="5.140625" style="13" bestFit="1" customWidth="1"/>
    <col min="2" max="2" width="71.7109375" customWidth="1"/>
    <col min="3" max="3" width="6.28515625" customWidth="1"/>
    <col min="4" max="5" width="10.7109375" style="1" customWidth="1"/>
    <col min="6" max="7" width="16.7109375" customWidth="1"/>
  </cols>
  <sheetData>
    <row r="1" spans="1:7" ht="28.5" x14ac:dyDescent="0.45">
      <c r="A1" s="45" t="s">
        <v>98</v>
      </c>
      <c r="B1" s="45"/>
      <c r="C1" s="45"/>
      <c r="D1" s="45"/>
      <c r="E1" s="45"/>
      <c r="F1" s="45"/>
      <c r="G1" s="45"/>
    </row>
    <row r="2" spans="1:7" ht="18.75" x14ac:dyDescent="0.3">
      <c r="A2" s="16" t="s">
        <v>154</v>
      </c>
    </row>
    <row r="3" spans="1:7" ht="18.75" x14ac:dyDescent="0.3">
      <c r="A3" s="16" t="s">
        <v>96</v>
      </c>
    </row>
    <row r="4" spans="1:7" ht="18.75" x14ac:dyDescent="0.3">
      <c r="A4" s="16" t="s">
        <v>97</v>
      </c>
    </row>
    <row r="6" spans="1:7" ht="45" customHeight="1" x14ac:dyDescent="0.25">
      <c r="A6" s="52" t="s">
        <v>75</v>
      </c>
      <c r="B6" s="52"/>
      <c r="C6" s="52"/>
      <c r="D6" s="52"/>
      <c r="E6" s="52"/>
      <c r="F6" s="52"/>
      <c r="G6" s="52"/>
    </row>
    <row r="7" spans="1:7" ht="15.75" thickBot="1" x14ac:dyDescent="0.3"/>
    <row r="8" spans="1:7" ht="15.75" thickBot="1" x14ac:dyDescent="0.3">
      <c r="A8" s="15" t="str">
        <f>A28</f>
        <v>A</v>
      </c>
      <c r="B8" s="37" t="str">
        <f>UPPER(B28)</f>
        <v>PRELIMINARIES</v>
      </c>
      <c r="C8" s="38"/>
      <c r="D8" s="38"/>
      <c r="E8" s="38"/>
      <c r="F8" s="39"/>
      <c r="G8" s="11">
        <f>G37</f>
        <v>0</v>
      </c>
    </row>
    <row r="9" spans="1:7" ht="15.75" thickBot="1" x14ac:dyDescent="0.3">
      <c r="A9" s="14" t="s">
        <v>19</v>
      </c>
      <c r="B9" s="37" t="str">
        <f>B38</f>
        <v>PROVISIONAL ITEMS (IF ORDERED)</v>
      </c>
      <c r="C9" s="38"/>
      <c r="D9" s="38"/>
      <c r="E9" s="38"/>
      <c r="F9" s="39"/>
      <c r="G9" s="11">
        <f>G54</f>
        <v>0</v>
      </c>
    </row>
    <row r="10" spans="1:7" ht="15.75" thickBot="1" x14ac:dyDescent="0.3">
      <c r="A10" s="14" t="s">
        <v>25</v>
      </c>
      <c r="B10" s="37" t="str">
        <f>B48</f>
        <v xml:space="preserve">2025 DRFA AGATE CREEK GEMFIELDS ROAD </v>
      </c>
      <c r="C10" s="38"/>
      <c r="D10" s="38"/>
      <c r="E10" s="38"/>
      <c r="F10" s="39"/>
      <c r="G10" s="29">
        <f>G54</f>
        <v>0</v>
      </c>
    </row>
    <row r="11" spans="1:7" ht="15.75" thickBot="1" x14ac:dyDescent="0.3">
      <c r="A11" s="14" t="s">
        <v>48</v>
      </c>
      <c r="B11" s="37" t="str">
        <f>B55</f>
        <v xml:space="preserve">2025 DRFA AGATE CREEK ROAD </v>
      </c>
      <c r="C11" s="38"/>
      <c r="D11" s="38"/>
      <c r="E11" s="38"/>
      <c r="F11" s="39"/>
      <c r="G11" s="29">
        <f>G63</f>
        <v>0</v>
      </c>
    </row>
    <row r="12" spans="1:7" ht="15.75" thickBot="1" x14ac:dyDescent="0.3">
      <c r="A12" s="15" t="s">
        <v>87</v>
      </c>
      <c r="B12" s="34" t="str">
        <f>B64</f>
        <v xml:space="preserve">2025 DRFA COBBOLD GORGE ROAD (CH. 43,265 - 81,830) </v>
      </c>
      <c r="C12" s="35"/>
      <c r="D12" s="35"/>
      <c r="E12" s="35"/>
      <c r="F12" s="36"/>
      <c r="G12" s="11">
        <f>G69</f>
        <v>0</v>
      </c>
    </row>
    <row r="13" spans="1:7" ht="15.75" thickBot="1" x14ac:dyDescent="0.3">
      <c r="A13" s="14" t="s">
        <v>88</v>
      </c>
      <c r="B13" s="37" t="str">
        <f>B70</f>
        <v xml:space="preserve">2025 DRFA GILBERTON ROAD (CH. 30,450 - 44820) </v>
      </c>
      <c r="C13" s="38"/>
      <c r="D13" s="38"/>
      <c r="E13" s="38"/>
      <c r="F13" s="39"/>
      <c r="G13" s="11">
        <f>G78</f>
        <v>0</v>
      </c>
    </row>
    <row r="14" spans="1:7" ht="15.75" thickBot="1" x14ac:dyDescent="0.3">
      <c r="A14" s="14" t="s">
        <v>89</v>
      </c>
      <c r="B14" s="37" t="str">
        <f>B79</f>
        <v xml:space="preserve">2025 DRFA GILBERTON STATION ROAD </v>
      </c>
      <c r="C14" s="38"/>
      <c r="D14" s="38"/>
      <c r="E14" s="38"/>
      <c r="F14" s="39"/>
      <c r="G14" s="11">
        <f>G83</f>
        <v>0</v>
      </c>
    </row>
    <row r="15" spans="1:7" ht="15.75" thickBot="1" x14ac:dyDescent="0.3">
      <c r="A15" s="14" t="s">
        <v>90</v>
      </c>
      <c r="B15" s="37" t="str">
        <f>B84</f>
        <v xml:space="preserve">2025 DRFA IONA ROAD </v>
      </c>
      <c r="C15" s="38"/>
      <c r="D15" s="38"/>
      <c r="E15" s="38"/>
      <c r="F15" s="39"/>
      <c r="G15" s="11">
        <f>G89</f>
        <v>0</v>
      </c>
    </row>
    <row r="16" spans="1:7" ht="15.75" thickBot="1" x14ac:dyDescent="0.3">
      <c r="A16" s="15" t="s">
        <v>91</v>
      </c>
      <c r="B16" s="37" t="str">
        <f>B90</f>
        <v xml:space="preserve">2025 DRFA OLD ROBINHOOD ROAD </v>
      </c>
      <c r="C16" s="38"/>
      <c r="D16" s="38"/>
      <c r="E16" s="38"/>
      <c r="F16" s="39"/>
      <c r="G16" s="11">
        <f>G94</f>
        <v>0</v>
      </c>
    </row>
    <row r="17" spans="1:7" ht="15.75" thickBot="1" x14ac:dyDescent="0.3">
      <c r="A17" s="14" t="s">
        <v>92</v>
      </c>
      <c r="B17" s="37" t="str">
        <f>B95</f>
        <v xml:space="preserve">2025 DRFA ORTONA ROAD </v>
      </c>
      <c r="C17" s="38"/>
      <c r="D17" s="38"/>
      <c r="E17" s="38"/>
      <c r="F17" s="39"/>
      <c r="G17" s="11">
        <f>G104</f>
        <v>0</v>
      </c>
    </row>
    <row r="18" spans="1:7" ht="15.75" thickBot="1" x14ac:dyDescent="0.3">
      <c r="A18" s="14" t="s">
        <v>93</v>
      </c>
      <c r="B18" s="37" t="str">
        <f>B105</f>
        <v xml:space="preserve">2025 DRFA ORTONA STATION ROAD </v>
      </c>
      <c r="C18" s="38"/>
      <c r="D18" s="38"/>
      <c r="E18" s="38"/>
      <c r="F18" s="39"/>
      <c r="G18" s="11">
        <f>G107</f>
        <v>0</v>
      </c>
    </row>
    <row r="19" spans="1:7" ht="15.75" thickBot="1" x14ac:dyDescent="0.3">
      <c r="A19" s="14" t="s">
        <v>94</v>
      </c>
      <c r="B19" s="37" t="str">
        <f>B108</f>
        <v xml:space="preserve">2025 DRFA PERRYVALE ROAD </v>
      </c>
      <c r="C19" s="38"/>
      <c r="D19" s="38"/>
      <c r="E19" s="38"/>
      <c r="F19" s="39"/>
      <c r="G19" s="11">
        <f>G114</f>
        <v>0</v>
      </c>
    </row>
    <row r="20" spans="1:7" ht="15.75" thickBot="1" x14ac:dyDescent="0.3">
      <c r="A20" s="14" t="s">
        <v>95</v>
      </c>
      <c r="B20" s="26" t="str">
        <f>B115</f>
        <v xml:space="preserve">2025 DRFA RUNGULLA ROAD </v>
      </c>
      <c r="C20" s="27"/>
      <c r="D20" s="27"/>
      <c r="E20" s="27"/>
      <c r="F20" s="28"/>
      <c r="G20" s="11">
        <f>G119</f>
        <v>0</v>
      </c>
    </row>
    <row r="21" spans="1:7" ht="15.75" thickBot="1" x14ac:dyDescent="0.3">
      <c r="A21" s="15" t="s">
        <v>153</v>
      </c>
      <c r="B21" s="37" t="str">
        <f>B120</f>
        <v xml:space="preserve">2025 DRFA SIX MILE ROAD </v>
      </c>
      <c r="C21" s="38"/>
      <c r="D21" s="38"/>
      <c r="E21" s="38"/>
      <c r="F21" s="39"/>
      <c r="G21" s="11">
        <f>G125</f>
        <v>0</v>
      </c>
    </row>
    <row r="22" spans="1:7" ht="15.75" thickBot="1" x14ac:dyDescent="0.3">
      <c r="D22" s="46" t="s">
        <v>72</v>
      </c>
      <c r="E22" s="47"/>
      <c r="F22" s="48"/>
      <c r="G22" s="11">
        <f>SUM(G8:G11)</f>
        <v>0</v>
      </c>
    </row>
    <row r="23" spans="1:7" ht="15.75" thickBot="1" x14ac:dyDescent="0.3">
      <c r="D23" s="46" t="s">
        <v>20</v>
      </c>
      <c r="E23" s="47"/>
      <c r="F23" s="48"/>
      <c r="G23" s="11">
        <f>G22*0.1</f>
        <v>0</v>
      </c>
    </row>
    <row r="24" spans="1:7" ht="15.75" thickBot="1" x14ac:dyDescent="0.3">
      <c r="D24" s="49" t="s">
        <v>73</v>
      </c>
      <c r="E24" s="50"/>
      <c r="F24" s="51"/>
      <c r="G24" s="11">
        <f>SUM(G22:G23)</f>
        <v>0</v>
      </c>
    </row>
    <row r="26" spans="1:7" ht="15.75" thickBot="1" x14ac:dyDescent="0.3">
      <c r="A26" s="53" t="s">
        <v>76</v>
      </c>
      <c r="B26" s="53"/>
      <c r="C26" s="53"/>
      <c r="D26" s="53"/>
      <c r="E26" s="53"/>
      <c r="F26" s="53"/>
      <c r="G26" s="53"/>
    </row>
    <row r="27" spans="1:7" ht="15.75" thickBot="1" x14ac:dyDescent="0.3">
      <c r="A27" s="7" t="s">
        <v>0</v>
      </c>
      <c r="B27" s="8" t="s">
        <v>1</v>
      </c>
      <c r="C27" s="8" t="s">
        <v>74</v>
      </c>
      <c r="D27" s="8" t="s">
        <v>2</v>
      </c>
      <c r="E27" s="8" t="s">
        <v>3</v>
      </c>
      <c r="F27" s="8" t="s">
        <v>4</v>
      </c>
      <c r="G27" s="9" t="s">
        <v>8</v>
      </c>
    </row>
    <row r="28" spans="1:7" x14ac:dyDescent="0.25">
      <c r="A28" s="21" t="s">
        <v>18</v>
      </c>
      <c r="B28" s="42" t="s">
        <v>23</v>
      </c>
      <c r="C28" s="43"/>
      <c r="D28" s="43"/>
      <c r="E28" s="43"/>
      <c r="F28" s="43"/>
      <c r="G28" s="44"/>
    </row>
    <row r="29" spans="1:7" x14ac:dyDescent="0.25">
      <c r="A29" s="12" t="s">
        <v>5</v>
      </c>
      <c r="B29" s="2" t="s">
        <v>31</v>
      </c>
      <c r="C29" s="3" t="s">
        <v>66</v>
      </c>
      <c r="D29" s="3" t="s">
        <v>7</v>
      </c>
      <c r="E29" s="3">
        <v>1</v>
      </c>
      <c r="F29" s="4">
        <v>0</v>
      </c>
      <c r="G29" s="5">
        <f t="shared" ref="G29:G36" si="0">E29*F29</f>
        <v>0</v>
      </c>
    </row>
    <row r="30" spans="1:7" x14ac:dyDescent="0.25">
      <c r="A30" s="12" t="s">
        <v>6</v>
      </c>
      <c r="B30" s="2" t="s">
        <v>9</v>
      </c>
      <c r="C30" s="3" t="s">
        <v>66</v>
      </c>
      <c r="D30" s="3" t="s">
        <v>7</v>
      </c>
      <c r="E30" s="3">
        <v>1</v>
      </c>
      <c r="F30" s="4">
        <v>0</v>
      </c>
      <c r="G30" s="5">
        <f t="shared" si="0"/>
        <v>0</v>
      </c>
    </row>
    <row r="31" spans="1:7" x14ac:dyDescent="0.25">
      <c r="A31" s="12" t="s">
        <v>13</v>
      </c>
      <c r="B31" s="2" t="s">
        <v>10</v>
      </c>
      <c r="C31" s="3" t="s">
        <v>66</v>
      </c>
      <c r="D31" s="3" t="s">
        <v>7</v>
      </c>
      <c r="E31" s="3">
        <v>1</v>
      </c>
      <c r="F31" s="4">
        <v>0</v>
      </c>
      <c r="G31" s="5">
        <f t="shared" si="0"/>
        <v>0</v>
      </c>
    </row>
    <row r="32" spans="1:7" x14ac:dyDescent="0.25">
      <c r="A32" s="12" t="s">
        <v>14</v>
      </c>
      <c r="B32" s="2" t="s">
        <v>11</v>
      </c>
      <c r="C32" s="3" t="s">
        <v>66</v>
      </c>
      <c r="D32" s="3" t="s">
        <v>7</v>
      </c>
      <c r="E32" s="3">
        <v>1</v>
      </c>
      <c r="F32" s="4">
        <v>0</v>
      </c>
      <c r="G32" s="5">
        <f t="shared" si="0"/>
        <v>0</v>
      </c>
    </row>
    <row r="33" spans="1:7" x14ac:dyDescent="0.25">
      <c r="A33" s="12" t="s">
        <v>15</v>
      </c>
      <c r="B33" s="2" t="s">
        <v>12</v>
      </c>
      <c r="C33" s="3" t="s">
        <v>66</v>
      </c>
      <c r="D33" s="3" t="s">
        <v>7</v>
      </c>
      <c r="E33" s="3">
        <v>1</v>
      </c>
      <c r="F33" s="4">
        <v>0</v>
      </c>
      <c r="G33" s="5">
        <f t="shared" si="0"/>
        <v>0</v>
      </c>
    </row>
    <row r="34" spans="1:7" x14ac:dyDescent="0.25">
      <c r="A34" s="12" t="s">
        <v>24</v>
      </c>
      <c r="B34" s="18" t="s">
        <v>65</v>
      </c>
      <c r="C34" s="3" t="s">
        <v>66</v>
      </c>
      <c r="D34" s="3" t="s">
        <v>26</v>
      </c>
      <c r="E34" s="19"/>
      <c r="F34" s="4">
        <v>0</v>
      </c>
      <c r="G34" s="5">
        <f t="shared" si="0"/>
        <v>0</v>
      </c>
    </row>
    <row r="35" spans="1:7" ht="30" x14ac:dyDescent="0.25">
      <c r="A35" s="12" t="s">
        <v>27</v>
      </c>
      <c r="B35" s="18" t="s">
        <v>32</v>
      </c>
      <c r="C35" s="3" t="s">
        <v>66</v>
      </c>
      <c r="D35" s="3" t="s">
        <v>7</v>
      </c>
      <c r="E35" s="3">
        <v>1</v>
      </c>
      <c r="F35" s="4">
        <v>0</v>
      </c>
      <c r="G35" s="5">
        <f t="shared" si="0"/>
        <v>0</v>
      </c>
    </row>
    <row r="36" spans="1:7" x14ac:dyDescent="0.25">
      <c r="A36" s="12" t="s">
        <v>29</v>
      </c>
      <c r="B36" s="20" t="s">
        <v>30</v>
      </c>
      <c r="C36" s="3" t="s">
        <v>66</v>
      </c>
      <c r="D36" s="3" t="s">
        <v>7</v>
      </c>
      <c r="E36" s="3">
        <v>1</v>
      </c>
      <c r="F36" s="4">
        <v>0</v>
      </c>
      <c r="G36" s="5">
        <f t="shared" si="0"/>
        <v>0</v>
      </c>
    </row>
    <row r="37" spans="1:7" ht="15.75" thickBot="1" x14ac:dyDescent="0.3">
      <c r="A37" s="40" t="s">
        <v>16</v>
      </c>
      <c r="B37" s="41"/>
      <c r="C37" s="41"/>
      <c r="D37" s="41"/>
      <c r="E37" s="41"/>
      <c r="F37" s="41"/>
      <c r="G37" s="6">
        <f>SUM(G29:G36)</f>
        <v>0</v>
      </c>
    </row>
    <row r="38" spans="1:7" x14ac:dyDescent="0.25">
      <c r="A38" s="21" t="s">
        <v>19</v>
      </c>
      <c r="B38" s="42" t="s">
        <v>56</v>
      </c>
      <c r="C38" s="43"/>
      <c r="D38" s="43"/>
      <c r="E38" s="43"/>
      <c r="F38" s="43"/>
      <c r="G38" s="44"/>
    </row>
    <row r="39" spans="1:7" x14ac:dyDescent="0.25">
      <c r="A39" s="12" t="s">
        <v>105</v>
      </c>
      <c r="B39" s="17" t="s">
        <v>57</v>
      </c>
      <c r="C39" s="25" t="s">
        <v>66</v>
      </c>
      <c r="D39" s="10" t="s">
        <v>28</v>
      </c>
      <c r="E39" s="10">
        <v>1</v>
      </c>
      <c r="F39" s="4">
        <v>0</v>
      </c>
      <c r="G39" s="5">
        <f t="shared" ref="G39:G45" si="1">E39*F39</f>
        <v>0</v>
      </c>
    </row>
    <row r="40" spans="1:7" ht="30" x14ac:dyDescent="0.25">
      <c r="A40" s="12" t="s">
        <v>106</v>
      </c>
      <c r="B40" s="17" t="s">
        <v>63</v>
      </c>
      <c r="C40" s="3" t="s">
        <v>66</v>
      </c>
      <c r="D40" s="10" t="s">
        <v>22</v>
      </c>
      <c r="E40" s="10">
        <f>SUM(E50:E51,E53,E56,E58:E59,E61,E65,E67,E72:E73,E75,E81,E86,E92,E96:E97,E99:E100,E102,E109,E111,E117,E116,E121,E123)</f>
        <v>13291.359999999999</v>
      </c>
      <c r="F40" s="4">
        <v>0</v>
      </c>
      <c r="G40" s="5">
        <f t="shared" si="1"/>
        <v>0</v>
      </c>
    </row>
    <row r="41" spans="1:7" x14ac:dyDescent="0.25">
      <c r="A41" s="12" t="s">
        <v>107</v>
      </c>
      <c r="B41" s="17" t="s">
        <v>58</v>
      </c>
      <c r="C41" s="3" t="s">
        <v>66</v>
      </c>
      <c r="D41" s="10" t="s">
        <v>35</v>
      </c>
      <c r="E41" s="10">
        <v>1</v>
      </c>
      <c r="F41" s="4">
        <v>0</v>
      </c>
      <c r="G41" s="5">
        <f t="shared" si="1"/>
        <v>0</v>
      </c>
    </row>
    <row r="42" spans="1:7" x14ac:dyDescent="0.25">
      <c r="A42" s="12" t="s">
        <v>108</v>
      </c>
      <c r="B42" s="17" t="s">
        <v>64</v>
      </c>
      <c r="C42" s="3" t="s">
        <v>66</v>
      </c>
      <c r="D42" s="10" t="s">
        <v>22</v>
      </c>
      <c r="E42" s="10">
        <f>E40</f>
        <v>13291.359999999999</v>
      </c>
      <c r="F42" s="4">
        <v>0</v>
      </c>
      <c r="G42" s="5">
        <f t="shared" si="1"/>
        <v>0</v>
      </c>
    </row>
    <row r="43" spans="1:7" x14ac:dyDescent="0.25">
      <c r="A43" s="12" t="s">
        <v>17</v>
      </c>
      <c r="B43" s="17" t="s">
        <v>59</v>
      </c>
      <c r="C43" s="3" t="s">
        <v>66</v>
      </c>
      <c r="D43" s="10" t="s">
        <v>60</v>
      </c>
      <c r="E43" s="10">
        <v>24</v>
      </c>
      <c r="F43" s="4">
        <v>0</v>
      </c>
      <c r="G43" s="5">
        <f t="shared" si="1"/>
        <v>0</v>
      </c>
    </row>
    <row r="44" spans="1:7" x14ac:dyDescent="0.25">
      <c r="A44" s="12" t="s">
        <v>109</v>
      </c>
      <c r="B44" s="17" t="s">
        <v>61</v>
      </c>
      <c r="C44" s="3" t="s">
        <v>66</v>
      </c>
      <c r="D44" s="10" t="s">
        <v>60</v>
      </c>
      <c r="E44" s="10">
        <v>12</v>
      </c>
      <c r="F44" s="4">
        <v>0</v>
      </c>
      <c r="G44" s="5">
        <f t="shared" si="1"/>
        <v>0</v>
      </c>
    </row>
    <row r="45" spans="1:7" x14ac:dyDescent="0.25">
      <c r="A45" s="12" t="s">
        <v>33</v>
      </c>
      <c r="B45" s="17" t="s">
        <v>62</v>
      </c>
      <c r="C45" s="3" t="s">
        <v>66</v>
      </c>
      <c r="D45" s="10" t="s">
        <v>60</v>
      </c>
      <c r="E45" s="10">
        <v>12</v>
      </c>
      <c r="F45" s="4">
        <v>0</v>
      </c>
      <c r="G45" s="5">
        <f t="shared" si="1"/>
        <v>0</v>
      </c>
    </row>
    <row r="46" spans="1:7" ht="15.75" thickBot="1" x14ac:dyDescent="0.3">
      <c r="A46" s="40" t="s">
        <v>16</v>
      </c>
      <c r="B46" s="41"/>
      <c r="C46" s="41"/>
      <c r="D46" s="41"/>
      <c r="E46" s="41"/>
      <c r="F46" s="41"/>
      <c r="G46" s="6">
        <f>SUM(G39:G45)</f>
        <v>0</v>
      </c>
    </row>
    <row r="47" spans="1:7" ht="15.75" thickBot="1" x14ac:dyDescent="0.3">
      <c r="A47" s="54" t="s">
        <v>77</v>
      </c>
      <c r="B47" s="53"/>
      <c r="C47" s="53"/>
      <c r="D47" s="53"/>
      <c r="E47" s="53"/>
      <c r="F47" s="53"/>
      <c r="G47" s="55"/>
    </row>
    <row r="48" spans="1:7" x14ac:dyDescent="0.25">
      <c r="A48" s="21" t="s">
        <v>25</v>
      </c>
      <c r="B48" s="42" t="s">
        <v>78</v>
      </c>
      <c r="C48" s="43"/>
      <c r="D48" s="43"/>
      <c r="E48" s="43"/>
      <c r="F48" s="43"/>
      <c r="G48" s="44"/>
    </row>
    <row r="49" spans="1:7" ht="15" customHeight="1" x14ac:dyDescent="0.25">
      <c r="A49" s="12" t="s">
        <v>43</v>
      </c>
      <c r="B49" s="17" t="s">
        <v>38</v>
      </c>
      <c r="C49" s="3" t="s">
        <v>66</v>
      </c>
      <c r="D49" s="10" t="s">
        <v>21</v>
      </c>
      <c r="E49" s="10">
        <v>1695</v>
      </c>
      <c r="F49" s="4">
        <v>0</v>
      </c>
      <c r="G49" s="5">
        <f t="shared" ref="G49:G53" si="2">E49*F49</f>
        <v>0</v>
      </c>
    </row>
    <row r="50" spans="1:7" ht="15" customHeight="1" x14ac:dyDescent="0.25">
      <c r="A50" s="12" t="s">
        <v>44</v>
      </c>
      <c r="B50" s="17" t="s">
        <v>39</v>
      </c>
      <c r="C50" s="3" t="s">
        <v>66</v>
      </c>
      <c r="D50" s="10" t="s">
        <v>22</v>
      </c>
      <c r="E50" s="10">
        <v>747</v>
      </c>
      <c r="F50" s="4">
        <v>0</v>
      </c>
      <c r="G50" s="5">
        <f t="shared" si="2"/>
        <v>0</v>
      </c>
    </row>
    <row r="51" spans="1:7" ht="15" customHeight="1" x14ac:dyDescent="0.25">
      <c r="A51" s="12" t="s">
        <v>45</v>
      </c>
      <c r="B51" s="17" t="s">
        <v>40</v>
      </c>
      <c r="C51" s="3" t="s">
        <v>66</v>
      </c>
      <c r="D51" s="10" t="s">
        <v>22</v>
      </c>
      <c r="E51" s="10">
        <v>207</v>
      </c>
      <c r="F51" s="4">
        <v>0</v>
      </c>
      <c r="G51" s="5">
        <f t="shared" si="2"/>
        <v>0</v>
      </c>
    </row>
    <row r="52" spans="1:7" x14ac:dyDescent="0.25">
      <c r="A52" s="12" t="s">
        <v>46</v>
      </c>
      <c r="B52" s="17" t="s">
        <v>41</v>
      </c>
      <c r="C52" s="3" t="s">
        <v>66</v>
      </c>
      <c r="D52" s="10" t="s">
        <v>21</v>
      </c>
      <c r="E52" s="10">
        <v>1665</v>
      </c>
      <c r="F52" s="4">
        <v>0</v>
      </c>
      <c r="G52" s="5">
        <f t="shared" si="2"/>
        <v>0</v>
      </c>
    </row>
    <row r="53" spans="1:7" x14ac:dyDescent="0.25">
      <c r="A53" s="12" t="s">
        <v>47</v>
      </c>
      <c r="B53" s="17" t="s">
        <v>100</v>
      </c>
      <c r="C53" s="3" t="s">
        <v>66</v>
      </c>
      <c r="D53" s="10" t="s">
        <v>22</v>
      </c>
      <c r="E53" s="10">
        <v>169.5</v>
      </c>
      <c r="F53" s="4">
        <v>0</v>
      </c>
      <c r="G53" s="5">
        <f t="shared" si="2"/>
        <v>0</v>
      </c>
    </row>
    <row r="54" spans="1:7" ht="15.75" thickBot="1" x14ac:dyDescent="0.3">
      <c r="A54" s="40" t="s">
        <v>16</v>
      </c>
      <c r="B54" s="41"/>
      <c r="C54" s="41"/>
      <c r="D54" s="41"/>
      <c r="E54" s="41"/>
      <c r="F54" s="41"/>
      <c r="G54" s="6">
        <f>SUM(G49:G53)</f>
        <v>0</v>
      </c>
    </row>
    <row r="55" spans="1:7" x14ac:dyDescent="0.25">
      <c r="A55" s="21" t="s">
        <v>48</v>
      </c>
      <c r="B55" s="42" t="s">
        <v>79</v>
      </c>
      <c r="C55" s="43"/>
      <c r="D55" s="43"/>
      <c r="E55" s="43"/>
      <c r="F55" s="43"/>
      <c r="G55" s="44"/>
    </row>
    <row r="56" spans="1:7" ht="15" customHeight="1" x14ac:dyDescent="0.25">
      <c r="A56" s="12" t="s">
        <v>49</v>
      </c>
      <c r="B56" s="17" t="s">
        <v>37</v>
      </c>
      <c r="C56" s="3" t="s">
        <v>66</v>
      </c>
      <c r="D56" s="10" t="s">
        <v>22</v>
      </c>
      <c r="E56" s="10">
        <v>148.5</v>
      </c>
      <c r="F56" s="4">
        <v>0</v>
      </c>
      <c r="G56" s="5">
        <f t="shared" ref="G56:G62" si="3">E56*F56</f>
        <v>0</v>
      </c>
    </row>
    <row r="57" spans="1:7" ht="15" customHeight="1" x14ac:dyDescent="0.25">
      <c r="A57" s="12" t="s">
        <v>50</v>
      </c>
      <c r="B57" s="17" t="s">
        <v>38</v>
      </c>
      <c r="C57" s="3" t="s">
        <v>66</v>
      </c>
      <c r="D57" s="10" t="s">
        <v>21</v>
      </c>
      <c r="E57" s="10">
        <v>14775</v>
      </c>
      <c r="F57" s="4">
        <v>0</v>
      </c>
      <c r="G57" s="5">
        <f t="shared" si="3"/>
        <v>0</v>
      </c>
    </row>
    <row r="58" spans="1:7" ht="15" customHeight="1" x14ac:dyDescent="0.25">
      <c r="A58" s="12" t="s">
        <v>51</v>
      </c>
      <c r="B58" s="17" t="s">
        <v>39</v>
      </c>
      <c r="C58" s="3" t="s">
        <v>66</v>
      </c>
      <c r="D58" s="10" t="s">
        <v>22</v>
      </c>
      <c r="E58" s="10">
        <v>3091.5</v>
      </c>
      <c r="F58" s="4">
        <v>0</v>
      </c>
      <c r="G58" s="5">
        <f t="shared" si="3"/>
        <v>0</v>
      </c>
    </row>
    <row r="59" spans="1:7" ht="15" customHeight="1" x14ac:dyDescent="0.25">
      <c r="A59" s="12" t="s">
        <v>52</v>
      </c>
      <c r="B59" s="17" t="s">
        <v>40</v>
      </c>
      <c r="C59" s="3" t="s">
        <v>66</v>
      </c>
      <c r="D59" s="10" t="s">
        <v>22</v>
      </c>
      <c r="E59" s="10">
        <v>834.75</v>
      </c>
      <c r="F59" s="4">
        <v>0</v>
      </c>
      <c r="G59" s="5">
        <f t="shared" si="3"/>
        <v>0</v>
      </c>
    </row>
    <row r="60" spans="1:7" x14ac:dyDescent="0.25">
      <c r="A60" s="12" t="s">
        <v>53</v>
      </c>
      <c r="B60" s="17" t="s">
        <v>41</v>
      </c>
      <c r="C60" s="3" t="s">
        <v>66</v>
      </c>
      <c r="D60" s="10" t="s">
        <v>21</v>
      </c>
      <c r="E60" s="10">
        <v>2170</v>
      </c>
      <c r="F60" s="4">
        <v>0</v>
      </c>
      <c r="G60" s="5">
        <f t="shared" si="3"/>
        <v>0</v>
      </c>
    </row>
    <row r="61" spans="1:7" x14ac:dyDescent="0.25">
      <c r="A61" s="12" t="s">
        <v>54</v>
      </c>
      <c r="B61" s="17" t="s">
        <v>42</v>
      </c>
      <c r="C61" s="3" t="s">
        <v>66</v>
      </c>
      <c r="D61" s="10" t="s">
        <v>22</v>
      </c>
      <c r="E61" s="10">
        <v>48</v>
      </c>
      <c r="F61" s="4">
        <v>0</v>
      </c>
      <c r="G61" s="5">
        <f t="shared" si="3"/>
        <v>0</v>
      </c>
    </row>
    <row r="62" spans="1:7" x14ac:dyDescent="0.25">
      <c r="A62" s="12" t="s">
        <v>55</v>
      </c>
      <c r="B62" s="17" t="s">
        <v>99</v>
      </c>
      <c r="C62" s="3" t="s">
        <v>66</v>
      </c>
      <c r="D62" s="10" t="s">
        <v>22</v>
      </c>
      <c r="E62" s="10">
        <v>48</v>
      </c>
      <c r="F62" s="4">
        <v>0</v>
      </c>
      <c r="G62" s="5">
        <f t="shared" si="3"/>
        <v>0</v>
      </c>
    </row>
    <row r="63" spans="1:7" ht="15.75" thickBot="1" x14ac:dyDescent="0.3">
      <c r="A63" s="40" t="s">
        <v>16</v>
      </c>
      <c r="B63" s="41"/>
      <c r="C63" s="41"/>
      <c r="D63" s="41"/>
      <c r="E63" s="41"/>
      <c r="F63" s="41"/>
      <c r="G63" s="6">
        <f>SUM(G56:G62)</f>
        <v>0</v>
      </c>
    </row>
    <row r="64" spans="1:7" x14ac:dyDescent="0.25">
      <c r="A64" s="21" t="s">
        <v>87</v>
      </c>
      <c r="B64" s="42" t="s">
        <v>102</v>
      </c>
      <c r="C64" s="43"/>
      <c r="D64" s="43"/>
      <c r="E64" s="43"/>
      <c r="F64" s="43"/>
      <c r="G64" s="44"/>
    </row>
    <row r="65" spans="1:7" x14ac:dyDescent="0.25">
      <c r="A65" s="12" t="s">
        <v>110</v>
      </c>
      <c r="B65" s="17" t="s">
        <v>36</v>
      </c>
      <c r="C65" s="3" t="s">
        <v>66</v>
      </c>
      <c r="D65" s="10" t="s">
        <v>22</v>
      </c>
      <c r="E65" s="10">
        <v>100</v>
      </c>
      <c r="F65" s="4">
        <v>0</v>
      </c>
      <c r="G65" s="5">
        <f t="shared" ref="G65:G68" si="4">E65*F65</f>
        <v>0</v>
      </c>
    </row>
    <row r="66" spans="1:7" ht="15" customHeight="1" x14ac:dyDescent="0.25">
      <c r="A66" s="12" t="s">
        <v>111</v>
      </c>
      <c r="B66" s="17" t="s">
        <v>38</v>
      </c>
      <c r="C66" s="3" t="s">
        <v>66</v>
      </c>
      <c r="D66" s="10" t="s">
        <v>21</v>
      </c>
      <c r="E66" s="10">
        <v>4455</v>
      </c>
      <c r="F66" s="4">
        <v>0</v>
      </c>
      <c r="G66" s="5">
        <f t="shared" si="4"/>
        <v>0</v>
      </c>
    </row>
    <row r="67" spans="1:7" ht="15" customHeight="1" x14ac:dyDescent="0.25">
      <c r="A67" s="12" t="s">
        <v>112</v>
      </c>
      <c r="B67" s="17" t="s">
        <v>39</v>
      </c>
      <c r="C67" s="3" t="s">
        <v>66</v>
      </c>
      <c r="D67" s="10" t="s">
        <v>22</v>
      </c>
      <c r="E67" s="10">
        <v>1270</v>
      </c>
      <c r="F67" s="4">
        <v>0</v>
      </c>
      <c r="G67" s="5">
        <f t="shared" si="4"/>
        <v>0</v>
      </c>
    </row>
    <row r="68" spans="1:7" x14ac:dyDescent="0.25">
      <c r="A68" s="12" t="s">
        <v>113</v>
      </c>
      <c r="B68" s="17" t="s">
        <v>41</v>
      </c>
      <c r="C68" s="3" t="s">
        <v>66</v>
      </c>
      <c r="D68" s="10" t="s">
        <v>21</v>
      </c>
      <c r="E68" s="10">
        <v>3530</v>
      </c>
      <c r="F68" s="4">
        <v>0</v>
      </c>
      <c r="G68" s="5">
        <f t="shared" si="4"/>
        <v>0</v>
      </c>
    </row>
    <row r="69" spans="1:7" ht="15.75" thickBot="1" x14ac:dyDescent="0.3">
      <c r="A69" s="40" t="s">
        <v>16</v>
      </c>
      <c r="B69" s="41"/>
      <c r="C69" s="41"/>
      <c r="D69" s="41"/>
      <c r="E69" s="41"/>
      <c r="F69" s="41"/>
      <c r="G69" s="6">
        <f>SUM(G65:G68)</f>
        <v>0</v>
      </c>
    </row>
    <row r="70" spans="1:7" x14ac:dyDescent="0.25">
      <c r="A70" s="21" t="s">
        <v>88</v>
      </c>
      <c r="B70" s="42" t="s">
        <v>103</v>
      </c>
      <c r="C70" s="43"/>
      <c r="D70" s="43"/>
      <c r="E70" s="43"/>
      <c r="F70" s="43"/>
      <c r="G70" s="44"/>
    </row>
    <row r="71" spans="1:7" ht="15" customHeight="1" x14ac:dyDescent="0.25">
      <c r="A71" s="12" t="s">
        <v>114</v>
      </c>
      <c r="B71" s="17" t="s">
        <v>38</v>
      </c>
      <c r="C71" s="3" t="s">
        <v>66</v>
      </c>
      <c r="D71" s="10" t="s">
        <v>21</v>
      </c>
      <c r="E71" s="10">
        <v>10240</v>
      </c>
      <c r="F71" s="4">
        <v>0</v>
      </c>
      <c r="G71" s="5">
        <f t="shared" ref="G71:G76" si="5">E71*F71</f>
        <v>0</v>
      </c>
    </row>
    <row r="72" spans="1:7" ht="15" customHeight="1" x14ac:dyDescent="0.25">
      <c r="A72" s="12" t="s">
        <v>115</v>
      </c>
      <c r="B72" s="17" t="s">
        <v>39</v>
      </c>
      <c r="C72" s="3" t="s">
        <v>66</v>
      </c>
      <c r="D72" s="10" t="s">
        <v>22</v>
      </c>
      <c r="E72" s="10">
        <v>2836.5</v>
      </c>
      <c r="F72" s="4">
        <v>0</v>
      </c>
      <c r="G72" s="5">
        <f t="shared" si="5"/>
        <v>0</v>
      </c>
    </row>
    <row r="73" spans="1:7" ht="16.5" customHeight="1" x14ac:dyDescent="0.25">
      <c r="A73" s="12" t="s">
        <v>116</v>
      </c>
      <c r="B73" s="17" t="s">
        <v>40</v>
      </c>
      <c r="C73" s="3" t="s">
        <v>66</v>
      </c>
      <c r="D73" s="10" t="s">
        <v>22</v>
      </c>
      <c r="E73" s="10">
        <v>101.25</v>
      </c>
      <c r="F73" s="4">
        <v>0</v>
      </c>
      <c r="G73" s="5">
        <f t="shared" si="5"/>
        <v>0</v>
      </c>
    </row>
    <row r="74" spans="1:7" x14ac:dyDescent="0.25">
      <c r="A74" s="12" t="s">
        <v>117</v>
      </c>
      <c r="B74" s="17" t="s">
        <v>41</v>
      </c>
      <c r="C74" s="3" t="s">
        <v>66</v>
      </c>
      <c r="D74" s="10" t="s">
        <v>21</v>
      </c>
      <c r="E74" s="10">
        <v>9130</v>
      </c>
      <c r="F74" s="4">
        <v>0</v>
      </c>
      <c r="G74" s="5">
        <f t="shared" si="5"/>
        <v>0</v>
      </c>
    </row>
    <row r="75" spans="1:7" x14ac:dyDescent="0.25">
      <c r="A75" s="12" t="s">
        <v>118</v>
      </c>
      <c r="B75" s="17" t="s">
        <v>100</v>
      </c>
      <c r="C75" s="3" t="s">
        <v>66</v>
      </c>
      <c r="D75" s="10" t="s">
        <v>22</v>
      </c>
      <c r="E75" s="10">
        <v>120.6</v>
      </c>
      <c r="F75" s="4">
        <v>0</v>
      </c>
      <c r="G75" s="5">
        <f t="shared" si="5"/>
        <v>0</v>
      </c>
    </row>
    <row r="76" spans="1:7" x14ac:dyDescent="0.25">
      <c r="A76" s="12" t="s">
        <v>119</v>
      </c>
      <c r="B76" s="17" t="s">
        <v>34</v>
      </c>
      <c r="C76" s="3" t="s">
        <v>66</v>
      </c>
      <c r="D76" s="10" t="s">
        <v>22</v>
      </c>
      <c r="E76" s="10">
        <v>19.5</v>
      </c>
      <c r="F76" s="4">
        <v>0</v>
      </c>
      <c r="G76" s="5">
        <f t="shared" si="5"/>
        <v>0</v>
      </c>
    </row>
    <row r="77" spans="1:7" x14ac:dyDescent="0.25">
      <c r="A77" s="12" t="s">
        <v>120</v>
      </c>
      <c r="B77" s="17" t="s">
        <v>104</v>
      </c>
      <c r="C77" s="3" t="s">
        <v>66</v>
      </c>
      <c r="D77" s="10" t="s">
        <v>22</v>
      </c>
      <c r="E77" s="10">
        <v>100</v>
      </c>
      <c r="F77" s="4">
        <v>0</v>
      </c>
      <c r="G77" s="5">
        <f t="shared" ref="G77" si="6">E77*F77</f>
        <v>0</v>
      </c>
    </row>
    <row r="78" spans="1:7" ht="15.75" thickBot="1" x14ac:dyDescent="0.3">
      <c r="A78" s="40" t="s">
        <v>16</v>
      </c>
      <c r="B78" s="41"/>
      <c r="C78" s="41"/>
      <c r="D78" s="41"/>
      <c r="E78" s="41"/>
      <c r="F78" s="41"/>
      <c r="G78" s="6">
        <f>SUM(G71:G77)</f>
        <v>0</v>
      </c>
    </row>
    <row r="79" spans="1:7" x14ac:dyDescent="0.25">
      <c r="A79" s="21" t="s">
        <v>89</v>
      </c>
      <c r="B79" s="42" t="s">
        <v>80</v>
      </c>
      <c r="C79" s="43"/>
      <c r="D79" s="43"/>
      <c r="E79" s="43"/>
      <c r="F79" s="43"/>
      <c r="G79" s="44"/>
    </row>
    <row r="80" spans="1:7" ht="15" customHeight="1" x14ac:dyDescent="0.25">
      <c r="A80" s="12" t="s">
        <v>121</v>
      </c>
      <c r="B80" s="17" t="s">
        <v>38</v>
      </c>
      <c r="C80" s="3" t="s">
        <v>66</v>
      </c>
      <c r="D80" s="10" t="s">
        <v>21</v>
      </c>
      <c r="E80" s="10">
        <v>860</v>
      </c>
      <c r="F80" s="4">
        <v>0</v>
      </c>
      <c r="G80" s="5">
        <f t="shared" ref="G80:G82" si="7">E80*F80</f>
        <v>0</v>
      </c>
    </row>
    <row r="81" spans="1:7" ht="15" customHeight="1" x14ac:dyDescent="0.25">
      <c r="A81" s="12" t="s">
        <v>122</v>
      </c>
      <c r="B81" s="17" t="s">
        <v>39</v>
      </c>
      <c r="C81" s="3" t="s">
        <v>66</v>
      </c>
      <c r="D81" s="10" t="s">
        <v>22</v>
      </c>
      <c r="E81" s="10">
        <v>187.5</v>
      </c>
      <c r="F81" s="4">
        <v>0</v>
      </c>
      <c r="G81" s="5">
        <f t="shared" si="7"/>
        <v>0</v>
      </c>
    </row>
    <row r="82" spans="1:7" x14ac:dyDescent="0.25">
      <c r="A82" s="12" t="s">
        <v>123</v>
      </c>
      <c r="B82" s="17" t="s">
        <v>41</v>
      </c>
      <c r="C82" s="3" t="s">
        <v>66</v>
      </c>
      <c r="D82" s="10" t="s">
        <v>21</v>
      </c>
      <c r="E82" s="10">
        <v>760</v>
      </c>
      <c r="F82" s="4">
        <v>0</v>
      </c>
      <c r="G82" s="5">
        <f t="shared" si="7"/>
        <v>0</v>
      </c>
    </row>
    <row r="83" spans="1:7" ht="15.75" thickBot="1" x14ac:dyDescent="0.3">
      <c r="A83" s="40" t="s">
        <v>16</v>
      </c>
      <c r="B83" s="41"/>
      <c r="C83" s="41"/>
      <c r="D83" s="41"/>
      <c r="E83" s="41"/>
      <c r="F83" s="41"/>
      <c r="G83" s="6">
        <f>SUM(G80:G82)</f>
        <v>0</v>
      </c>
    </row>
    <row r="84" spans="1:7" x14ac:dyDescent="0.25">
      <c r="A84" s="21" t="s">
        <v>90</v>
      </c>
      <c r="B84" s="42" t="s">
        <v>81</v>
      </c>
      <c r="C84" s="43"/>
      <c r="D84" s="43"/>
      <c r="E84" s="43"/>
      <c r="F84" s="43"/>
      <c r="G84" s="44"/>
    </row>
    <row r="85" spans="1:7" ht="15" customHeight="1" x14ac:dyDescent="0.25">
      <c r="A85" s="12" t="s">
        <v>124</v>
      </c>
      <c r="B85" s="17" t="s">
        <v>38</v>
      </c>
      <c r="C85" s="3" t="s">
        <v>66</v>
      </c>
      <c r="D85" s="10" t="s">
        <v>21</v>
      </c>
      <c r="E85" s="10">
        <v>2410</v>
      </c>
      <c r="F85" s="4">
        <v>0</v>
      </c>
      <c r="G85" s="5">
        <f t="shared" ref="G85:G88" si="8">E85*F85</f>
        <v>0</v>
      </c>
    </row>
    <row r="86" spans="1:7" ht="15" customHeight="1" x14ac:dyDescent="0.25">
      <c r="A86" s="12" t="s">
        <v>125</v>
      </c>
      <c r="B86" s="17" t="s">
        <v>39</v>
      </c>
      <c r="C86" s="3" t="s">
        <v>66</v>
      </c>
      <c r="D86" s="10" t="s">
        <v>22</v>
      </c>
      <c r="E86" s="10">
        <v>142.5</v>
      </c>
      <c r="F86" s="4">
        <v>0</v>
      </c>
      <c r="G86" s="5">
        <f t="shared" si="8"/>
        <v>0</v>
      </c>
    </row>
    <row r="87" spans="1:7" x14ac:dyDescent="0.25">
      <c r="A87" s="12" t="s">
        <v>126</v>
      </c>
      <c r="B87" s="17" t="s">
        <v>41</v>
      </c>
      <c r="C87" s="3" t="s">
        <v>66</v>
      </c>
      <c r="D87" s="10" t="s">
        <v>21</v>
      </c>
      <c r="E87" s="10">
        <v>1885</v>
      </c>
      <c r="F87" s="4">
        <v>0</v>
      </c>
      <c r="G87" s="5">
        <f t="shared" si="8"/>
        <v>0</v>
      </c>
    </row>
    <row r="88" spans="1:7" x14ac:dyDescent="0.25">
      <c r="A88" s="12" t="s">
        <v>127</v>
      </c>
      <c r="B88" s="17" t="s">
        <v>34</v>
      </c>
      <c r="C88" s="3" t="s">
        <v>66</v>
      </c>
      <c r="D88" s="10" t="s">
        <v>22</v>
      </c>
      <c r="E88" s="10">
        <v>0.4</v>
      </c>
      <c r="F88" s="4">
        <v>0</v>
      </c>
      <c r="G88" s="5">
        <f t="shared" si="8"/>
        <v>0</v>
      </c>
    </row>
    <row r="89" spans="1:7" ht="15.75" thickBot="1" x14ac:dyDescent="0.3">
      <c r="A89" s="40" t="s">
        <v>16</v>
      </c>
      <c r="B89" s="41"/>
      <c r="C89" s="41"/>
      <c r="D89" s="41"/>
      <c r="E89" s="41"/>
      <c r="F89" s="41"/>
      <c r="G89" s="6">
        <f>SUM(G85:G88)</f>
        <v>0</v>
      </c>
    </row>
    <row r="90" spans="1:7" x14ac:dyDescent="0.25">
      <c r="A90" s="21" t="s">
        <v>131</v>
      </c>
      <c r="B90" s="42" t="s">
        <v>82</v>
      </c>
      <c r="C90" s="43"/>
      <c r="D90" s="43"/>
      <c r="E90" s="43"/>
      <c r="F90" s="43"/>
      <c r="G90" s="44"/>
    </row>
    <row r="91" spans="1:7" x14ac:dyDescent="0.25">
      <c r="A91" s="12" t="s">
        <v>128</v>
      </c>
      <c r="B91" s="17" t="s">
        <v>41</v>
      </c>
      <c r="C91" s="3" t="s">
        <v>66</v>
      </c>
      <c r="D91" s="10" t="s">
        <v>21</v>
      </c>
      <c r="E91" s="10">
        <v>4580</v>
      </c>
      <c r="F91" s="4">
        <v>0</v>
      </c>
      <c r="G91" s="5">
        <f t="shared" ref="G91:G93" si="9">E91*F91</f>
        <v>0</v>
      </c>
    </row>
    <row r="92" spans="1:7" x14ac:dyDescent="0.25">
      <c r="A92" s="12" t="s">
        <v>129</v>
      </c>
      <c r="B92" s="17" t="s">
        <v>100</v>
      </c>
      <c r="C92" s="3" t="s">
        <v>66</v>
      </c>
      <c r="D92" s="10" t="s">
        <v>22</v>
      </c>
      <c r="E92" s="10">
        <v>39.130000000000003</v>
      </c>
      <c r="F92" s="4">
        <v>0</v>
      </c>
      <c r="G92" s="5">
        <f t="shared" si="9"/>
        <v>0</v>
      </c>
    </row>
    <row r="93" spans="1:7" x14ac:dyDescent="0.25">
      <c r="A93" s="12" t="s">
        <v>130</v>
      </c>
      <c r="B93" s="17" t="s">
        <v>34</v>
      </c>
      <c r="C93" s="3" t="s">
        <v>66</v>
      </c>
      <c r="D93" s="10" t="s">
        <v>22</v>
      </c>
      <c r="E93" s="10">
        <v>37.5</v>
      </c>
      <c r="F93" s="4">
        <v>0</v>
      </c>
      <c r="G93" s="5">
        <f t="shared" si="9"/>
        <v>0</v>
      </c>
    </row>
    <row r="94" spans="1:7" ht="15.75" thickBot="1" x14ac:dyDescent="0.3">
      <c r="A94" s="40" t="s">
        <v>16</v>
      </c>
      <c r="B94" s="41"/>
      <c r="C94" s="41"/>
      <c r="D94" s="41"/>
      <c r="E94" s="41"/>
      <c r="F94" s="41"/>
      <c r="G94" s="6">
        <f>SUM(G91:G93)</f>
        <v>0</v>
      </c>
    </row>
    <row r="95" spans="1:7" x14ac:dyDescent="0.25">
      <c r="A95" s="21" t="s">
        <v>92</v>
      </c>
      <c r="B95" s="42" t="s">
        <v>83</v>
      </c>
      <c r="C95" s="43"/>
      <c r="D95" s="43"/>
      <c r="E95" s="43"/>
      <c r="F95" s="43"/>
      <c r="G95" s="44"/>
    </row>
    <row r="96" spans="1:7" x14ac:dyDescent="0.25">
      <c r="A96" s="12" t="s">
        <v>132</v>
      </c>
      <c r="B96" s="17" t="s">
        <v>36</v>
      </c>
      <c r="C96" s="3" t="s">
        <v>66</v>
      </c>
      <c r="D96" s="10" t="s">
        <v>22</v>
      </c>
      <c r="E96" s="10">
        <v>300</v>
      </c>
      <c r="F96" s="4">
        <v>0</v>
      </c>
      <c r="G96" s="5">
        <f t="shared" ref="G96:G103" si="10">E96*F96</f>
        <v>0</v>
      </c>
    </row>
    <row r="97" spans="1:7" ht="15" customHeight="1" x14ac:dyDescent="0.25">
      <c r="A97" s="12" t="s">
        <v>133</v>
      </c>
      <c r="B97" s="17" t="s">
        <v>37</v>
      </c>
      <c r="C97" s="3" t="s">
        <v>66</v>
      </c>
      <c r="D97" s="10" t="s">
        <v>22</v>
      </c>
      <c r="E97" s="10">
        <v>247.5</v>
      </c>
      <c r="F97" s="4">
        <v>0</v>
      </c>
      <c r="G97" s="5">
        <f t="shared" si="10"/>
        <v>0</v>
      </c>
    </row>
    <row r="98" spans="1:7" ht="15" customHeight="1" x14ac:dyDescent="0.25">
      <c r="A98" s="12" t="s">
        <v>134</v>
      </c>
      <c r="B98" s="17" t="s">
        <v>38</v>
      </c>
      <c r="C98" s="3" t="s">
        <v>66</v>
      </c>
      <c r="D98" s="10" t="s">
        <v>21</v>
      </c>
      <c r="E98" s="10">
        <v>19475</v>
      </c>
      <c r="F98" s="4">
        <v>0</v>
      </c>
      <c r="G98" s="5">
        <f t="shared" si="10"/>
        <v>0</v>
      </c>
    </row>
    <row r="99" spans="1:7" ht="15" customHeight="1" x14ac:dyDescent="0.25">
      <c r="A99" s="12" t="s">
        <v>135</v>
      </c>
      <c r="B99" s="17" t="s">
        <v>39</v>
      </c>
      <c r="C99" s="3" t="s">
        <v>66</v>
      </c>
      <c r="D99" s="10" t="s">
        <v>22</v>
      </c>
      <c r="E99" s="10">
        <v>1687.5</v>
      </c>
      <c r="F99" s="4">
        <v>0</v>
      </c>
      <c r="G99" s="5">
        <f t="shared" si="10"/>
        <v>0</v>
      </c>
    </row>
    <row r="100" spans="1:7" ht="15" customHeight="1" x14ac:dyDescent="0.25">
      <c r="A100" s="12" t="s">
        <v>136</v>
      </c>
      <c r="B100" s="17" t="s">
        <v>40</v>
      </c>
      <c r="C100" s="3" t="s">
        <v>66</v>
      </c>
      <c r="D100" s="10" t="s">
        <v>22</v>
      </c>
      <c r="E100" s="10">
        <v>189</v>
      </c>
      <c r="F100" s="4">
        <v>0</v>
      </c>
      <c r="G100" s="5">
        <f t="shared" si="10"/>
        <v>0</v>
      </c>
    </row>
    <row r="101" spans="1:7" x14ac:dyDescent="0.25">
      <c r="A101" s="12" t="s">
        <v>137</v>
      </c>
      <c r="B101" s="17" t="s">
        <v>41</v>
      </c>
      <c r="C101" s="3" t="s">
        <v>66</v>
      </c>
      <c r="D101" s="10" t="s">
        <v>21</v>
      </c>
      <c r="E101" s="10">
        <v>18000</v>
      </c>
      <c r="F101" s="4">
        <v>0</v>
      </c>
      <c r="G101" s="5">
        <f t="shared" si="10"/>
        <v>0</v>
      </c>
    </row>
    <row r="102" spans="1:7" x14ac:dyDescent="0.25">
      <c r="A102" s="12" t="s">
        <v>138</v>
      </c>
      <c r="B102" s="17" t="s">
        <v>100</v>
      </c>
      <c r="C102" s="3" t="s">
        <v>66</v>
      </c>
      <c r="D102" s="10" t="s">
        <v>22</v>
      </c>
      <c r="E102" s="10">
        <v>166.63</v>
      </c>
      <c r="F102" s="4">
        <v>0</v>
      </c>
      <c r="G102" s="5">
        <f t="shared" si="10"/>
        <v>0</v>
      </c>
    </row>
    <row r="103" spans="1:7" x14ac:dyDescent="0.25">
      <c r="A103" s="12" t="s">
        <v>139</v>
      </c>
      <c r="B103" s="17" t="s">
        <v>34</v>
      </c>
      <c r="C103" s="3" t="s">
        <v>66</v>
      </c>
      <c r="D103" s="10" t="s">
        <v>22</v>
      </c>
      <c r="E103" s="10">
        <v>176</v>
      </c>
      <c r="F103" s="4">
        <v>0</v>
      </c>
      <c r="G103" s="5">
        <f t="shared" si="10"/>
        <v>0</v>
      </c>
    </row>
    <row r="104" spans="1:7" ht="15.75" thickBot="1" x14ac:dyDescent="0.3">
      <c r="A104" s="40" t="s">
        <v>16</v>
      </c>
      <c r="B104" s="41"/>
      <c r="C104" s="41"/>
      <c r="D104" s="41"/>
      <c r="E104" s="41"/>
      <c r="F104" s="41"/>
      <c r="G104" s="6">
        <f>SUM(G96:G103)</f>
        <v>0</v>
      </c>
    </row>
    <row r="105" spans="1:7" x14ac:dyDescent="0.25">
      <c r="A105" s="21" t="s">
        <v>93</v>
      </c>
      <c r="B105" s="42" t="s">
        <v>101</v>
      </c>
      <c r="C105" s="43"/>
      <c r="D105" s="43"/>
      <c r="E105" s="43"/>
      <c r="F105" s="43"/>
      <c r="G105" s="44"/>
    </row>
    <row r="106" spans="1:7" ht="15" customHeight="1" x14ac:dyDescent="0.25">
      <c r="A106" s="12" t="s">
        <v>140</v>
      </c>
      <c r="B106" s="17" t="s">
        <v>38</v>
      </c>
      <c r="C106" s="3" t="s">
        <v>66</v>
      </c>
      <c r="D106" s="10" t="s">
        <v>21</v>
      </c>
      <c r="E106" s="10">
        <v>525</v>
      </c>
      <c r="F106" s="4">
        <v>0</v>
      </c>
      <c r="G106" s="5">
        <f t="shared" ref="G106" si="11">E106*F106</f>
        <v>0</v>
      </c>
    </row>
    <row r="107" spans="1:7" ht="15.75" thickBot="1" x14ac:dyDescent="0.3">
      <c r="A107" s="40" t="s">
        <v>16</v>
      </c>
      <c r="B107" s="41"/>
      <c r="C107" s="41"/>
      <c r="D107" s="41"/>
      <c r="E107" s="41"/>
      <c r="F107" s="41"/>
      <c r="G107" s="6">
        <f>SUM(G106:G106)</f>
        <v>0</v>
      </c>
    </row>
    <row r="108" spans="1:7" x14ac:dyDescent="0.25">
      <c r="A108" s="21" t="s">
        <v>94</v>
      </c>
      <c r="B108" s="42" t="s">
        <v>84</v>
      </c>
      <c r="C108" s="43"/>
      <c r="D108" s="43"/>
      <c r="E108" s="43"/>
      <c r="F108" s="43"/>
      <c r="G108" s="44"/>
    </row>
    <row r="109" spans="1:7" ht="15" customHeight="1" x14ac:dyDescent="0.25">
      <c r="A109" s="12" t="s">
        <v>141</v>
      </c>
      <c r="B109" s="17" t="s">
        <v>37</v>
      </c>
      <c r="C109" s="3" t="s">
        <v>66</v>
      </c>
      <c r="D109" s="10" t="s">
        <v>22</v>
      </c>
      <c r="E109" s="10">
        <v>76.5</v>
      </c>
      <c r="F109" s="4">
        <v>0</v>
      </c>
      <c r="G109" s="5">
        <f t="shared" ref="G109:G113" si="12">E109*F109</f>
        <v>0</v>
      </c>
    </row>
    <row r="110" spans="1:7" ht="15" customHeight="1" x14ac:dyDescent="0.25">
      <c r="A110" s="12" t="s">
        <v>142</v>
      </c>
      <c r="B110" s="17" t="s">
        <v>38</v>
      </c>
      <c r="C110" s="3" t="s">
        <v>66</v>
      </c>
      <c r="D110" s="10" t="s">
        <v>21</v>
      </c>
      <c r="E110" s="10">
        <v>1715</v>
      </c>
      <c r="F110" s="4">
        <v>0</v>
      </c>
      <c r="G110" s="5">
        <f t="shared" si="12"/>
        <v>0</v>
      </c>
    </row>
    <row r="111" spans="1:7" ht="15" customHeight="1" x14ac:dyDescent="0.25">
      <c r="A111" s="12" t="s">
        <v>143</v>
      </c>
      <c r="B111" s="17" t="s">
        <v>39</v>
      </c>
      <c r="C111" s="3" t="s">
        <v>66</v>
      </c>
      <c r="D111" s="10" t="s">
        <v>22</v>
      </c>
      <c r="E111" s="10">
        <v>361.5</v>
      </c>
      <c r="F111" s="4">
        <v>0</v>
      </c>
      <c r="G111" s="5">
        <f t="shared" si="12"/>
        <v>0</v>
      </c>
    </row>
    <row r="112" spans="1:7" x14ac:dyDescent="0.25">
      <c r="A112" s="12" t="s">
        <v>144</v>
      </c>
      <c r="B112" s="17" t="s">
        <v>41</v>
      </c>
      <c r="C112" s="3" t="s">
        <v>66</v>
      </c>
      <c r="D112" s="10" t="s">
        <v>21</v>
      </c>
      <c r="E112" s="10">
        <v>1730</v>
      </c>
      <c r="F112" s="4">
        <v>0</v>
      </c>
      <c r="G112" s="5">
        <f t="shared" si="12"/>
        <v>0</v>
      </c>
    </row>
    <row r="113" spans="1:7" x14ac:dyDescent="0.25">
      <c r="A113" s="12" t="s">
        <v>145</v>
      </c>
      <c r="B113" s="17" t="s">
        <v>34</v>
      </c>
      <c r="C113" s="3" t="s">
        <v>66</v>
      </c>
      <c r="D113" s="10" t="s">
        <v>22</v>
      </c>
      <c r="E113" s="10">
        <v>600</v>
      </c>
      <c r="F113" s="4">
        <v>0</v>
      </c>
      <c r="G113" s="5">
        <f t="shared" si="12"/>
        <v>0</v>
      </c>
    </row>
    <row r="114" spans="1:7" ht="15.75" thickBot="1" x14ac:dyDescent="0.3">
      <c r="A114" s="40" t="s">
        <v>16</v>
      </c>
      <c r="B114" s="41"/>
      <c r="C114" s="41"/>
      <c r="D114" s="41"/>
      <c r="E114" s="41"/>
      <c r="F114" s="41"/>
      <c r="G114" s="6">
        <f>SUM(G109:G113)</f>
        <v>0</v>
      </c>
    </row>
    <row r="115" spans="1:7" x14ac:dyDescent="0.25">
      <c r="A115" s="21" t="s">
        <v>95</v>
      </c>
      <c r="B115" s="42" t="s">
        <v>85</v>
      </c>
      <c r="C115" s="43"/>
      <c r="D115" s="43"/>
      <c r="E115" s="43"/>
      <c r="F115" s="43"/>
      <c r="G115" s="44"/>
    </row>
    <row r="116" spans="1:7" x14ac:dyDescent="0.25">
      <c r="A116" s="12" t="s">
        <v>146</v>
      </c>
      <c r="B116" s="17" t="s">
        <v>36</v>
      </c>
      <c r="C116" s="3" t="s">
        <v>66</v>
      </c>
      <c r="D116" s="10" t="s">
        <v>22</v>
      </c>
      <c r="E116" s="10">
        <v>39</v>
      </c>
      <c r="F116" s="4">
        <v>0</v>
      </c>
      <c r="G116" s="5">
        <f t="shared" ref="G116:G118" si="13">E116*F116</f>
        <v>0</v>
      </c>
    </row>
    <row r="117" spans="1:7" ht="15" customHeight="1" x14ac:dyDescent="0.25">
      <c r="A117" s="12" t="s">
        <v>147</v>
      </c>
      <c r="B117" s="17" t="s">
        <v>39</v>
      </c>
      <c r="C117" s="3" t="s">
        <v>66</v>
      </c>
      <c r="D117" s="10" t="s">
        <v>22</v>
      </c>
      <c r="E117" s="10">
        <v>57</v>
      </c>
      <c r="F117" s="4">
        <v>0</v>
      </c>
      <c r="G117" s="5">
        <f t="shared" si="13"/>
        <v>0</v>
      </c>
    </row>
    <row r="118" spans="1:7" x14ac:dyDescent="0.25">
      <c r="A118" s="12" t="s">
        <v>148</v>
      </c>
      <c r="B118" s="17" t="s">
        <v>41</v>
      </c>
      <c r="C118" s="3" t="s">
        <v>66</v>
      </c>
      <c r="D118" s="10" t="s">
        <v>21</v>
      </c>
      <c r="E118" s="10">
        <v>3335</v>
      </c>
      <c r="F118" s="4">
        <v>0</v>
      </c>
      <c r="G118" s="5">
        <f t="shared" si="13"/>
        <v>0</v>
      </c>
    </row>
    <row r="119" spans="1:7" ht="15.75" thickBot="1" x14ac:dyDescent="0.3">
      <c r="A119" s="40" t="s">
        <v>16</v>
      </c>
      <c r="B119" s="41"/>
      <c r="C119" s="41"/>
      <c r="D119" s="41"/>
      <c r="E119" s="41"/>
      <c r="F119" s="41"/>
      <c r="G119" s="6">
        <f>SUM(G116:G118)</f>
        <v>0</v>
      </c>
    </row>
    <row r="120" spans="1:7" x14ac:dyDescent="0.25">
      <c r="A120" s="21" t="s">
        <v>149</v>
      </c>
      <c r="B120" s="42" t="s">
        <v>86</v>
      </c>
      <c r="C120" s="43"/>
      <c r="D120" s="43"/>
      <c r="E120" s="43"/>
      <c r="F120" s="43"/>
      <c r="G120" s="44"/>
    </row>
    <row r="121" spans="1:7" x14ac:dyDescent="0.25">
      <c r="A121" s="12" t="s">
        <v>149</v>
      </c>
      <c r="B121" s="17" t="s">
        <v>36</v>
      </c>
      <c r="C121" s="3" t="s">
        <v>66</v>
      </c>
      <c r="D121" s="10" t="s">
        <v>22</v>
      </c>
      <c r="E121" s="10">
        <v>12</v>
      </c>
      <c r="F121" s="4">
        <v>0</v>
      </c>
      <c r="G121" s="5">
        <f t="shared" ref="G121:G124" si="14">E121*F121</f>
        <v>0</v>
      </c>
    </row>
    <row r="122" spans="1:7" ht="15" customHeight="1" x14ac:dyDescent="0.25">
      <c r="A122" s="12" t="s">
        <v>150</v>
      </c>
      <c r="B122" s="17" t="s">
        <v>38</v>
      </c>
      <c r="C122" s="3" t="s">
        <v>66</v>
      </c>
      <c r="D122" s="10" t="s">
        <v>21</v>
      </c>
      <c r="E122" s="10">
        <v>3700</v>
      </c>
      <c r="F122" s="4">
        <v>0</v>
      </c>
      <c r="G122" s="5">
        <f t="shared" si="14"/>
        <v>0</v>
      </c>
    </row>
    <row r="123" spans="1:7" ht="15" customHeight="1" x14ac:dyDescent="0.25">
      <c r="A123" s="12" t="s">
        <v>151</v>
      </c>
      <c r="B123" s="17" t="s">
        <v>39</v>
      </c>
      <c r="C123" s="3" t="s">
        <v>66</v>
      </c>
      <c r="D123" s="10" t="s">
        <v>22</v>
      </c>
      <c r="E123" s="10">
        <v>111</v>
      </c>
      <c r="F123" s="4">
        <v>0</v>
      </c>
      <c r="G123" s="5">
        <f t="shared" si="14"/>
        <v>0</v>
      </c>
    </row>
    <row r="124" spans="1:7" x14ac:dyDescent="0.25">
      <c r="A124" s="12" t="s">
        <v>152</v>
      </c>
      <c r="B124" s="17" t="s">
        <v>41</v>
      </c>
      <c r="C124" s="3" t="s">
        <v>66</v>
      </c>
      <c r="D124" s="10" t="s">
        <v>21</v>
      </c>
      <c r="E124" s="10">
        <v>6410</v>
      </c>
      <c r="F124" s="4">
        <v>0</v>
      </c>
      <c r="G124" s="5">
        <f t="shared" si="14"/>
        <v>0</v>
      </c>
    </row>
    <row r="125" spans="1:7" ht="15.75" thickBot="1" x14ac:dyDescent="0.3">
      <c r="A125" s="40" t="s">
        <v>16</v>
      </c>
      <c r="B125" s="41"/>
      <c r="C125" s="41"/>
      <c r="D125" s="41"/>
      <c r="E125" s="41"/>
      <c r="F125" s="41"/>
      <c r="G125" s="6">
        <f>SUM(G121:G124)</f>
        <v>0</v>
      </c>
    </row>
    <row r="126" spans="1:7" ht="15.75" thickBot="1" x14ac:dyDescent="0.3"/>
    <row r="127" spans="1:7" x14ac:dyDescent="0.25">
      <c r="A127" s="30" t="s">
        <v>67</v>
      </c>
      <c r="B127" s="31"/>
    </row>
    <row r="128" spans="1:7" x14ac:dyDescent="0.25">
      <c r="A128" s="32" t="s">
        <v>68</v>
      </c>
      <c r="B128" s="33"/>
    </row>
    <row r="129" spans="1:2" x14ac:dyDescent="0.25">
      <c r="A129" s="12" t="s">
        <v>66</v>
      </c>
      <c r="B129" s="22" t="s">
        <v>69</v>
      </c>
    </row>
    <row r="130" spans="1:2" ht="15.75" thickBot="1" x14ac:dyDescent="0.3">
      <c r="A130" s="23" t="s">
        <v>70</v>
      </c>
      <c r="B130" s="24" t="s">
        <v>71</v>
      </c>
    </row>
  </sheetData>
  <mergeCells count="50">
    <mergeCell ref="B64:G64"/>
    <mergeCell ref="A69:F69"/>
    <mergeCell ref="B70:G70"/>
    <mergeCell ref="B55:G55"/>
    <mergeCell ref="A63:F63"/>
    <mergeCell ref="A54:F54"/>
    <mergeCell ref="B48:G48"/>
    <mergeCell ref="B38:G38"/>
    <mergeCell ref="A46:F46"/>
    <mergeCell ref="A26:G26"/>
    <mergeCell ref="A47:G47"/>
    <mergeCell ref="A1:G1"/>
    <mergeCell ref="B28:G28"/>
    <mergeCell ref="A37:F37"/>
    <mergeCell ref="D22:F22"/>
    <mergeCell ref="D23:F23"/>
    <mergeCell ref="D24:F24"/>
    <mergeCell ref="B8:F8"/>
    <mergeCell ref="B10:F10"/>
    <mergeCell ref="B11:F11"/>
    <mergeCell ref="A6:G6"/>
    <mergeCell ref="B9:F9"/>
    <mergeCell ref="A78:F78"/>
    <mergeCell ref="B79:G79"/>
    <mergeCell ref="A83:F83"/>
    <mergeCell ref="B84:G84"/>
    <mergeCell ref="A89:F89"/>
    <mergeCell ref="B90:G90"/>
    <mergeCell ref="A94:F94"/>
    <mergeCell ref="B95:G95"/>
    <mergeCell ref="A104:F104"/>
    <mergeCell ref="B108:G108"/>
    <mergeCell ref="B105:G105"/>
    <mergeCell ref="A107:F107"/>
    <mergeCell ref="A127:B127"/>
    <mergeCell ref="A128:B128"/>
    <mergeCell ref="B12:F12"/>
    <mergeCell ref="B13:F13"/>
    <mergeCell ref="B14:F14"/>
    <mergeCell ref="B15:F15"/>
    <mergeCell ref="B16:F16"/>
    <mergeCell ref="B17:F17"/>
    <mergeCell ref="B18:F18"/>
    <mergeCell ref="B19:F19"/>
    <mergeCell ref="B21:F21"/>
    <mergeCell ref="A114:F114"/>
    <mergeCell ref="B115:G115"/>
    <mergeCell ref="A119:F119"/>
    <mergeCell ref="B120:G120"/>
    <mergeCell ref="A125:F125"/>
  </mergeCells>
  <phoneticPr fontId="7" type="noConversion"/>
  <pageMargins left="0.70866141732283472" right="0.70866141732283472" top="0.74803149606299213" bottom="0.74803149606299213" header="0.31496062992125984" footer="0.31496062992125984"/>
  <pageSetup paperSize="9" scale="76" fitToHeight="0" orientation="portrait" r:id="rId1"/>
  <headerFooter>
    <oddFooter>&amp;C&amp;P o&amp;Of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Faith</dc:creator>
  <cp:lastModifiedBy>Bridgette Drummond - Northlane</cp:lastModifiedBy>
  <cp:lastPrinted>2021-12-02T04:00:06Z</cp:lastPrinted>
  <dcterms:created xsi:type="dcterms:W3CDTF">2019-01-16T07:07:47Z</dcterms:created>
  <dcterms:modified xsi:type="dcterms:W3CDTF">2026-05-01T05:16:00Z</dcterms:modified>
</cp:coreProperties>
</file>